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1" i="1" l="1"/>
  <c r="C71" i="1"/>
  <c r="C66" i="1"/>
  <c r="H47" i="1" l="1"/>
  <c r="H28" i="1"/>
  <c r="H57" i="1"/>
  <c r="H31" i="1"/>
  <c r="H18" i="1"/>
  <c r="H15" i="1"/>
  <c r="H29" i="1" l="1"/>
  <c r="H37" i="1"/>
  <c r="H50" i="1"/>
  <c r="H14" i="1"/>
  <c r="H59" i="1" l="1"/>
  <c r="H13" i="1"/>
</calcChain>
</file>

<file path=xl/sharedStrings.xml><?xml version="1.0" encoding="utf-8"?>
<sst xmlns="http://schemas.openxmlformats.org/spreadsheetml/2006/main" count="92" uniqueCount="60">
  <si>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</si>
  <si>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</si>
  <si>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</si>
  <si>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</si>
  <si>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</si>
  <si>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</si>
  <si>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</si>
  <si>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</si>
  <si>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</si>
  <si>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</si>
  <si>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</si>
  <si>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</si>
  <si>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</si>
  <si>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</si>
  <si>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</si>
  <si>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</si>
  <si>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</si>
  <si>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</si>
  <si>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</si>
  <si>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</si>
  <si>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</si>
  <si>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</si>
  <si>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</si>
  <si>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</si>
  <si>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</si>
  <si>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</si>
  <si>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</si>
  <si>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</si>
  <si>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</si>
  <si>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05.07.2023</t>
  </si>
  <si>
    <t>Primljena i neutrošena participacija od 05.07.2023</t>
  </si>
  <si>
    <t xml:space="preserve">Dana 05.07.2023.godine Dom zdravlja Požarevac je izvršio plaćanje prema dobavljačima: </t>
  </si>
  <si>
    <t>Lavija</t>
  </si>
  <si>
    <t>AD EPS TE-KO Kostolac</t>
  </si>
  <si>
    <t>Nis</t>
  </si>
  <si>
    <t>Toplifikacija</t>
  </si>
  <si>
    <t>Agatel</t>
  </si>
  <si>
    <t>AQVA MARIJA</t>
  </si>
  <si>
    <t>Print</t>
  </si>
  <si>
    <t>Sigma TM</t>
  </si>
  <si>
    <t>SCHILLER</t>
  </si>
  <si>
    <t>509/2023</t>
  </si>
  <si>
    <t>510/2023</t>
  </si>
  <si>
    <t>505/2023</t>
  </si>
  <si>
    <t>TEKO19178/1/2023/501</t>
  </si>
  <si>
    <t>9005111634</t>
  </si>
  <si>
    <t>OG2/2023-2325</t>
  </si>
  <si>
    <t>OG2/2023-2326</t>
  </si>
  <si>
    <t>R-0848/23VP</t>
  </si>
  <si>
    <t>R-0873/23VP</t>
  </si>
  <si>
    <t>23-POS-07970</t>
  </si>
  <si>
    <t>5363/9225</t>
  </si>
  <si>
    <t>5364/9227</t>
  </si>
  <si>
    <t>5367/9241</t>
  </si>
  <si>
    <t>2099/9245</t>
  </si>
  <si>
    <t>1/939-2023</t>
  </si>
  <si>
    <t>23-RN002000387</t>
  </si>
  <si>
    <t>UKUPNO SANITETSKI-PO TREBOVANJU</t>
  </si>
  <si>
    <t>UKUPNO ENERGENTI-PO TREBOVANJU</t>
  </si>
  <si>
    <t>UKUPNO MATERIJALNI TROŠKOVI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</si>
</sst>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9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9" fillId="0" borderId="1" xfId="1" applyFont="1" applyFill="1" applyBorder="1"/>
    <xf numFmtId="4" fontId="6" fillId="0" borderId="1" xfId="1" applyNumberFormat="1" applyFont="1" applyFill="1" applyBorder="1"/>
    <xf numFmtId="49" fontId="9" fillId="0" borderId="1" xfId="1" applyNumberFormat="1" applyFont="1" applyFill="1" applyBorder="1"/>
    <xf numFmtId="4" fontId="10" fillId="0" borderId="1" xfId="1" applyNumberFormat="1" applyFont="1" applyFill="1" applyBorder="1"/>
    <xf numFmtId="4" fontId="11" fillId="0" borderId="1" xfId="1" applyNumberFormat="1" applyFont="1" applyFill="1" applyBorder="1" applyAlignment="1">
      <alignment horizontal="center"/>
    </xf>
    <xf numFmtId="4" fontId="10" fillId="0" borderId="1" xfId="1" applyNumberFormat="1" applyFont="1" applyFill="1" applyBorder="1" applyAlignment="1">
      <alignment horizontal="center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81"/>
  <sheetViews>
    <sheetView tabSelected="1" topLeftCell="B1" zoomScaleNormal="100" workbookViewId="0">
      <selection activeCell="B81" sqref="B81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2</v>
      </c>
      <c r="C5" s="48"/>
      <c r="D5" s="48"/>
    </row>
    <row r="6" spans="2:15" x14ac:dyDescent="0.25">
      <c r="B6" s="48" t="s">
        <v>3</v>
      </c>
      <c r="C6" s="48"/>
      <c r="D6" s="48"/>
    </row>
    <row r="7" spans="2:15" x14ac:dyDescent="0.25">
      <c r="I7" s="9"/>
      <c r="J7" s="9"/>
    </row>
    <row r="8" spans="2:15" x14ac:dyDescent="0.25">
      <c r="B8" s="49" t="s">
        <v>29</v>
      </c>
      <c r="C8" s="49"/>
      <c r="D8" s="49"/>
      <c r="E8" s="49"/>
      <c r="F8" s="49"/>
      <c r="G8" s="49"/>
      <c r="H8" s="49"/>
      <c r="I8" s="9"/>
      <c r="J8" s="9"/>
    </row>
    <row r="9" spans="2:15" x14ac:dyDescent="0.25">
      <c r="C9" s="15"/>
      <c r="D9" s="15"/>
      <c r="E9" s="15"/>
      <c r="F9" s="15"/>
      <c r="G9" s="15"/>
      <c r="I9" s="9"/>
      <c r="J9" s="9"/>
      <c r="K9" s="24"/>
      <c r="L9" s="24"/>
      <c r="M9" s="24"/>
      <c r="N9" s="24"/>
      <c r="O9" s="24"/>
    </row>
    <row r="10" spans="2:15" x14ac:dyDescent="0.25">
      <c r="C10" s="15"/>
      <c r="D10" s="15"/>
      <c r="E10" s="15"/>
      <c r="F10" s="15"/>
      <c r="G10" s="15"/>
      <c r="I10" s="9"/>
      <c r="J10" s="9"/>
      <c r="K10" s="24"/>
      <c r="L10" s="24"/>
      <c r="M10" s="24"/>
      <c r="N10" s="24"/>
      <c r="O10" s="24"/>
    </row>
    <row r="11" spans="2:15" x14ac:dyDescent="0.25">
      <c r="B11" s="44" t="s">
        <v>4</v>
      </c>
      <c r="C11" s="45"/>
      <c r="D11" s="45"/>
      <c r="E11" s="45"/>
      <c r="F11" s="46"/>
      <c r="G11" s="26" t="s">
        <v>5</v>
      </c>
      <c r="H11" s="26" t="s">
        <v>6</v>
      </c>
      <c r="I11" s="9"/>
      <c r="J11" s="9"/>
      <c r="K11" s="40"/>
      <c r="L11" s="40"/>
      <c r="M11" s="40"/>
      <c r="N11" s="40"/>
      <c r="O11" s="40"/>
    </row>
    <row r="12" spans="2:15" x14ac:dyDescent="0.25">
      <c r="B12" s="42" t="s">
        <v>7</v>
      </c>
      <c r="C12" s="42"/>
      <c r="D12" s="42"/>
      <c r="E12" s="42"/>
      <c r="F12" s="42"/>
      <c r="G12" s="16">
        <v>45112</v>
      </c>
      <c r="H12" s="12">
        <v>3440255.54</v>
      </c>
      <c r="I12" s="9"/>
      <c r="J12" s="9"/>
      <c r="K12" s="24"/>
      <c r="L12" s="24"/>
      <c r="M12" s="24"/>
      <c r="N12" s="24"/>
      <c r="O12" s="24"/>
    </row>
    <row r="13" spans="2:15" x14ac:dyDescent="0.25">
      <c r="B13" s="41" t="s">
        <v>8</v>
      </c>
      <c r="C13" s="41"/>
      <c r="D13" s="41"/>
      <c r="E13" s="41"/>
      <c r="F13" s="41"/>
      <c r="G13" s="17">
        <v>45112</v>
      </c>
      <c r="H13" s="1">
        <f>H14+H29-H37-H50</f>
        <v>3402404.5200000005</v>
      </c>
      <c r="I13" s="9"/>
      <c r="J13" s="9"/>
      <c r="K13" s="7"/>
      <c r="L13" s="7"/>
      <c r="M13" s="7"/>
      <c r="N13" s="7"/>
      <c r="O13" s="7"/>
    </row>
    <row r="14" spans="2:15" x14ac:dyDescent="0.25">
      <c r="B14" s="43" t="s">
        <v>9</v>
      </c>
      <c r="C14" s="43"/>
      <c r="D14" s="43"/>
      <c r="E14" s="43"/>
      <c r="F14" s="43"/>
      <c r="G14" s="18">
        <v>45112</v>
      </c>
      <c r="H14" s="2">
        <f>SUM(H15:H28)</f>
        <v>4557343.29</v>
      </c>
      <c r="I14" s="11"/>
      <c r="J14" s="9"/>
      <c r="K14" s="24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9"/>
      <c r="H15" s="10">
        <f>29606709.49+62767.63-18546565.08-11060144.41</f>
        <v>62767.629999998957</v>
      </c>
      <c r="I15" s="9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9"/>
      <c r="H16" s="10">
        <v>0</v>
      </c>
      <c r="I16" s="9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9"/>
      <c r="H17" s="10">
        <v>0</v>
      </c>
      <c r="I17" s="9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9"/>
      <c r="H18" s="8">
        <f>1245000+2003000-387122.08+140000-6000+100000-1579317.53+147122.36-1090.9-249498.34+249498.34-237993.56+1624000-1614394.35+237993.68-3000-10800+1624000-1604828.35-7887-15000+1624000-1615887.07-8100+1624000-7887-1504582.17-17400+1624000-12000-1490624.66</f>
        <v>1869201.3700000003</v>
      </c>
      <c r="I18" s="9"/>
      <c r="J18" s="9"/>
      <c r="K18" s="6"/>
      <c r="L18" s="6"/>
    </row>
    <row r="19" spans="2:13" x14ac:dyDescent="0.25">
      <c r="B19" s="28" t="s">
        <v>14</v>
      </c>
      <c r="C19" s="29"/>
      <c r="D19" s="29"/>
      <c r="E19" s="29"/>
      <c r="F19" s="30"/>
      <c r="G19" s="19"/>
      <c r="H19" s="8">
        <v>0</v>
      </c>
      <c r="I19" s="9"/>
      <c r="J19" s="9"/>
      <c r="K19" s="6"/>
      <c r="L19" s="6"/>
    </row>
    <row r="20" spans="2:13" x14ac:dyDescent="0.25">
      <c r="B20" s="28" t="s">
        <v>15</v>
      </c>
      <c r="C20" s="29"/>
      <c r="D20" s="29"/>
      <c r="E20" s="29"/>
      <c r="F20" s="30"/>
      <c r="G20" s="19"/>
      <c r="H20" s="8">
        <v>0</v>
      </c>
      <c r="I20" s="9"/>
      <c r="J20" s="9"/>
    </row>
    <row r="21" spans="2:13" x14ac:dyDescent="0.25">
      <c r="B21" s="28" t="s">
        <v>16</v>
      </c>
      <c r="C21" s="29"/>
      <c r="D21" s="29"/>
      <c r="E21" s="29"/>
      <c r="F21" s="30"/>
      <c r="G21" s="19"/>
      <c r="H21" s="23">
        <v>0</v>
      </c>
      <c r="I21" s="9"/>
      <c r="J21" s="9"/>
    </row>
    <row r="22" spans="2:13" x14ac:dyDescent="0.25">
      <c r="B22" s="28" t="s">
        <v>17</v>
      </c>
      <c r="C22" s="29"/>
      <c r="D22" s="29"/>
      <c r="E22" s="29"/>
      <c r="F22" s="30"/>
      <c r="G22" s="19"/>
      <c r="H22" s="23">
        <v>133008.6</v>
      </c>
      <c r="I22" s="9"/>
      <c r="J22" s="9"/>
    </row>
    <row r="23" spans="2:13" x14ac:dyDescent="0.25">
      <c r="B23" s="28" t="s">
        <v>18</v>
      </c>
      <c r="C23" s="29"/>
      <c r="D23" s="29"/>
      <c r="E23" s="29"/>
      <c r="F23" s="30"/>
      <c r="G23" s="19"/>
      <c r="H23" s="8">
        <v>1023296.08</v>
      </c>
      <c r="I23" s="9"/>
      <c r="J23" s="9"/>
    </row>
    <row r="24" spans="2:13" x14ac:dyDescent="0.25">
      <c r="B24" s="28" t="s">
        <v>19</v>
      </c>
      <c r="C24" s="29"/>
      <c r="D24" s="29"/>
      <c r="E24" s="29"/>
      <c r="F24" s="30"/>
      <c r="G24" s="19"/>
      <c r="H24" s="8">
        <v>1184208.33</v>
      </c>
      <c r="I24" s="9"/>
      <c r="J24" s="9"/>
      <c r="K24" s="9"/>
      <c r="L24" s="6"/>
      <c r="M24" s="6"/>
    </row>
    <row r="25" spans="2:13" x14ac:dyDescent="0.25">
      <c r="B25" s="28" t="s">
        <v>20</v>
      </c>
      <c r="C25" s="29"/>
      <c r="D25" s="29"/>
      <c r="E25" s="29"/>
      <c r="F25" s="30"/>
      <c r="G25" s="19"/>
      <c r="H25" s="8">
        <v>0</v>
      </c>
      <c r="I25" s="9"/>
      <c r="J25" s="9"/>
      <c r="K25" s="9"/>
      <c r="L25" s="6"/>
    </row>
    <row r="26" spans="2:13" x14ac:dyDescent="0.25">
      <c r="B26" s="28" t="s">
        <v>21</v>
      </c>
      <c r="C26" s="29"/>
      <c r="D26" s="29"/>
      <c r="E26" s="29"/>
      <c r="F26" s="30"/>
      <c r="G26" s="19"/>
      <c r="H26" s="8">
        <v>0</v>
      </c>
      <c r="I26" s="9"/>
      <c r="J26" s="9"/>
      <c r="K26" s="6"/>
    </row>
    <row r="27" spans="2:13" x14ac:dyDescent="0.25">
      <c r="B27" s="28" t="s">
        <v>22</v>
      </c>
      <c r="C27" s="29"/>
      <c r="D27" s="29"/>
      <c r="E27" s="29"/>
      <c r="F27" s="30"/>
      <c r="G27" s="19"/>
      <c r="H27" s="8">
        <v>0</v>
      </c>
      <c r="I27" s="9"/>
      <c r="J27" s="9"/>
      <c r="K27" s="6"/>
      <c r="L27" s="6"/>
    </row>
    <row r="28" spans="2:13" x14ac:dyDescent="0.25">
      <c r="B28" s="28" t="s">
        <v>30</v>
      </c>
      <c r="C28" s="29"/>
      <c r="D28" s="29"/>
      <c r="E28" s="29"/>
      <c r="F28" s="30"/>
      <c r="G28" s="19"/>
      <c r="H28" s="8">
        <f>135057.72+9700+2900+5450+4000-2577.43-692.63-6+7200+11400+6800+3650+3700+3150+8000+4750-6234.39+7400+5350-117.97-6+7400+3650-1429.89+7300+5200-15123-20915.11+9250+4550+9800+5150-75+11850+4250-80.75+14150+4300+12100+3950-4399.08-86.5+6300+6800+6850+7100+16700+5950+3350-56434.68-278.71-475.46+11370+4350+10400+6050-22633.84+6750+3050</f>
        <v>284861.27999999991</v>
      </c>
      <c r="I28" s="9"/>
      <c r="J28" s="9"/>
      <c r="K28" s="6"/>
      <c r="L28" s="6"/>
    </row>
    <row r="29" spans="2:13" x14ac:dyDescent="0.25">
      <c r="B29" s="50" t="s">
        <v>23</v>
      </c>
      <c r="C29" s="51"/>
      <c r="D29" s="51"/>
      <c r="E29" s="51"/>
      <c r="F29" s="52"/>
      <c r="G29" s="18">
        <v>45112</v>
      </c>
      <c r="H29" s="2">
        <f>H30+H31+H32+H33+H35+H36+H34</f>
        <v>202801.44000000006</v>
      </c>
      <c r="I29" s="9"/>
      <c r="J29" s="9"/>
      <c r="K29" s="6"/>
    </row>
    <row r="30" spans="2:13" x14ac:dyDescent="0.25">
      <c r="B30" s="28" t="s">
        <v>10</v>
      </c>
      <c r="C30" s="29"/>
      <c r="D30" s="29"/>
      <c r="E30" s="29"/>
      <c r="F30" s="30"/>
      <c r="G30" s="20"/>
      <c r="H30" s="10">
        <v>0</v>
      </c>
      <c r="I30" s="9"/>
      <c r="J30" s="9"/>
      <c r="K30" s="6"/>
    </row>
    <row r="31" spans="2:13" x14ac:dyDescent="0.25">
      <c r="B31" s="28" t="s">
        <v>13</v>
      </c>
      <c r="C31" s="29"/>
      <c r="D31" s="29"/>
      <c r="E31" s="29"/>
      <c r="F31" s="30"/>
      <c r="G31" s="20"/>
      <c r="H31" s="8">
        <f>153083.33+203916.67-162122.33+178500-172692.33+178500-208923.94+178500-189703.97+178500-166964.8+178500-156432.19</f>
        <v>192660.44000000006</v>
      </c>
      <c r="I31" s="13"/>
      <c r="J31" s="9"/>
      <c r="K31" s="6"/>
    </row>
    <row r="32" spans="2:13" x14ac:dyDescent="0.25">
      <c r="B32" s="28" t="s">
        <v>19</v>
      </c>
      <c r="C32" s="29"/>
      <c r="D32" s="29"/>
      <c r="E32" s="29"/>
      <c r="F32" s="30"/>
      <c r="G32" s="20"/>
      <c r="H32" s="8">
        <v>0</v>
      </c>
      <c r="I32" s="9"/>
      <c r="J32" s="9"/>
      <c r="K32" s="6"/>
      <c r="L32" s="6"/>
      <c r="M32" s="6"/>
    </row>
    <row r="33" spans="2:12" x14ac:dyDescent="0.25">
      <c r="B33" s="28" t="s">
        <v>21</v>
      </c>
      <c r="C33" s="29"/>
      <c r="D33" s="29"/>
      <c r="E33" s="29"/>
      <c r="F33" s="30"/>
      <c r="G33" s="20"/>
      <c r="H33" s="8">
        <v>0</v>
      </c>
      <c r="I33" s="9"/>
      <c r="J33" s="9"/>
    </row>
    <row r="34" spans="2:12" x14ac:dyDescent="0.25">
      <c r="B34" s="28" t="s">
        <v>11</v>
      </c>
      <c r="C34" s="29"/>
      <c r="D34" s="29"/>
      <c r="E34" s="29"/>
      <c r="F34" s="30"/>
      <c r="G34" s="20"/>
      <c r="H34" s="8">
        <v>0</v>
      </c>
      <c r="I34" s="9"/>
      <c r="J34" s="9"/>
    </row>
    <row r="35" spans="2:12" x14ac:dyDescent="0.25">
      <c r="B35" s="28" t="s">
        <v>22</v>
      </c>
      <c r="C35" s="29"/>
      <c r="D35" s="29"/>
      <c r="E35" s="29"/>
      <c r="F35" s="30"/>
      <c r="G35" s="20"/>
      <c r="H35" s="8">
        <v>0</v>
      </c>
      <c r="I35" s="9"/>
      <c r="J35" s="9"/>
    </row>
    <row r="36" spans="2:12" x14ac:dyDescent="0.25">
      <c r="B36" s="28" t="s">
        <v>30</v>
      </c>
      <c r="C36" s="29"/>
      <c r="D36" s="29"/>
      <c r="E36" s="29"/>
      <c r="F36" s="30"/>
      <c r="G36" s="20"/>
      <c r="H36" s="8">
        <v>10141</v>
      </c>
      <c r="I36" s="9"/>
      <c r="J36" s="9"/>
    </row>
    <row r="37" spans="2:12" x14ac:dyDescent="0.25">
      <c r="B37" s="31" t="s">
        <v>24</v>
      </c>
      <c r="C37" s="32"/>
      <c r="D37" s="32"/>
      <c r="E37" s="32"/>
      <c r="F37" s="33"/>
      <c r="G37" s="21">
        <v>45112</v>
      </c>
      <c r="H37" s="3">
        <f>SUM(H38:H49)</f>
        <v>1357740.21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9"/>
      <c r="H38" s="10">
        <v>0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9"/>
      <c r="H39" s="10">
        <v>0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9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9"/>
      <c r="H41" s="10">
        <v>0</v>
      </c>
      <c r="I41" s="9"/>
      <c r="J41" s="25"/>
      <c r="K41" s="6"/>
      <c r="L41" s="6"/>
    </row>
    <row r="42" spans="2:12" x14ac:dyDescent="0.25">
      <c r="B42" s="28" t="s">
        <v>14</v>
      </c>
      <c r="C42" s="29"/>
      <c r="D42" s="29"/>
      <c r="E42" s="29"/>
      <c r="F42" s="30"/>
      <c r="G42" s="19"/>
      <c r="H42" s="10">
        <v>0</v>
      </c>
      <c r="I42" s="9"/>
      <c r="J42" s="9"/>
      <c r="L42" s="6"/>
    </row>
    <row r="43" spans="2:12" x14ac:dyDescent="0.25">
      <c r="B43" s="28" t="s">
        <v>15</v>
      </c>
      <c r="C43" s="29"/>
      <c r="D43" s="29"/>
      <c r="E43" s="29"/>
      <c r="F43" s="30"/>
      <c r="G43" s="19"/>
      <c r="H43" s="8">
        <v>0</v>
      </c>
      <c r="I43" s="9"/>
      <c r="J43" s="9"/>
    </row>
    <row r="44" spans="2:12" x14ac:dyDescent="0.25">
      <c r="B44" s="28" t="s">
        <v>16</v>
      </c>
      <c r="C44" s="29"/>
      <c r="D44" s="29"/>
      <c r="E44" s="29"/>
      <c r="F44" s="30"/>
      <c r="G44" s="19"/>
      <c r="H44" s="8">
        <v>0</v>
      </c>
      <c r="I44" s="9"/>
      <c r="J44" s="9"/>
      <c r="L44" s="6"/>
    </row>
    <row r="45" spans="2:12" x14ac:dyDescent="0.25">
      <c r="B45" s="28" t="s">
        <v>17</v>
      </c>
      <c r="C45" s="29"/>
      <c r="D45" s="29"/>
      <c r="E45" s="29"/>
      <c r="F45" s="30"/>
      <c r="G45" s="19"/>
      <c r="H45" s="8">
        <v>133003.6</v>
      </c>
      <c r="I45" s="9"/>
      <c r="J45" s="9"/>
    </row>
    <row r="46" spans="2:12" x14ac:dyDescent="0.25">
      <c r="B46" s="28" t="s">
        <v>18</v>
      </c>
      <c r="C46" s="29"/>
      <c r="D46" s="29"/>
      <c r="E46" s="29"/>
      <c r="F46" s="30"/>
      <c r="G46" s="19"/>
      <c r="H46" s="8">
        <v>1023296.08</v>
      </c>
      <c r="I46" s="9"/>
      <c r="J46" s="9"/>
    </row>
    <row r="47" spans="2:12" x14ac:dyDescent="0.25">
      <c r="B47" s="28" t="s">
        <v>19</v>
      </c>
      <c r="C47" s="29"/>
      <c r="D47" s="29"/>
      <c r="E47" s="29"/>
      <c r="F47" s="30"/>
      <c r="G47" s="19"/>
      <c r="H47" s="8">
        <f>13928.53+187512</f>
        <v>201440.53</v>
      </c>
      <c r="I47" s="9"/>
      <c r="J47" s="9"/>
    </row>
    <row r="48" spans="2:12" x14ac:dyDescent="0.25">
      <c r="B48" s="28" t="s">
        <v>21</v>
      </c>
      <c r="C48" s="29"/>
      <c r="D48" s="29"/>
      <c r="E48" s="29"/>
      <c r="F48" s="30"/>
      <c r="G48" s="19"/>
      <c r="H48" s="8">
        <v>0</v>
      </c>
      <c r="I48" s="9"/>
      <c r="J48" s="9"/>
    </row>
    <row r="49" spans="2:12" x14ac:dyDescent="0.25">
      <c r="B49" s="28" t="s">
        <v>22</v>
      </c>
      <c r="C49" s="29"/>
      <c r="D49" s="29"/>
      <c r="E49" s="29"/>
      <c r="F49" s="30"/>
      <c r="G49" s="19"/>
      <c r="H49" s="8">
        <v>0</v>
      </c>
      <c r="I49" s="9"/>
      <c r="J49" s="9"/>
      <c r="K49" s="6"/>
    </row>
    <row r="50" spans="2:12" x14ac:dyDescent="0.25">
      <c r="B50" s="31" t="s">
        <v>25</v>
      </c>
      <c r="C50" s="32"/>
      <c r="D50" s="32"/>
      <c r="E50" s="32"/>
      <c r="F50" s="33"/>
      <c r="G50" s="21">
        <v>45112</v>
      </c>
      <c r="H50" s="3">
        <f>SUM(H51:H56)</f>
        <v>0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20"/>
      <c r="H51" s="10">
        <v>0</v>
      </c>
      <c r="I51" s="9"/>
      <c r="J51" s="9"/>
    </row>
    <row r="52" spans="2:12" x14ac:dyDescent="0.25">
      <c r="B52" s="28" t="s">
        <v>13</v>
      </c>
      <c r="C52" s="29"/>
      <c r="D52" s="29"/>
      <c r="E52" s="29"/>
      <c r="F52" s="30"/>
      <c r="G52" s="20"/>
      <c r="H52" s="10">
        <v>0</v>
      </c>
      <c r="I52" s="9"/>
      <c r="J52" s="25"/>
      <c r="K52" s="6"/>
    </row>
    <row r="53" spans="2:12" x14ac:dyDescent="0.25">
      <c r="B53" s="28" t="s">
        <v>19</v>
      </c>
      <c r="C53" s="29"/>
      <c r="D53" s="29"/>
      <c r="E53" s="29"/>
      <c r="F53" s="30"/>
      <c r="G53" s="20"/>
      <c r="H53" s="8">
        <v>0</v>
      </c>
      <c r="I53" s="9"/>
      <c r="J53" s="9"/>
    </row>
    <row r="54" spans="2:12" x14ac:dyDescent="0.25">
      <c r="B54" s="28" t="s">
        <v>21</v>
      </c>
      <c r="C54" s="29"/>
      <c r="D54" s="29"/>
      <c r="E54" s="29"/>
      <c r="F54" s="30"/>
      <c r="G54" s="20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20"/>
      <c r="H55" s="1">
        <v>0</v>
      </c>
      <c r="I55" s="9"/>
      <c r="J55" s="9"/>
    </row>
    <row r="56" spans="2:12" x14ac:dyDescent="0.25">
      <c r="B56" s="28" t="s">
        <v>22</v>
      </c>
      <c r="C56" s="29"/>
      <c r="D56" s="29"/>
      <c r="E56" s="29"/>
      <c r="F56" s="30"/>
      <c r="G56" s="20"/>
      <c r="H56" s="1">
        <v>0</v>
      </c>
      <c r="I56" s="9"/>
      <c r="J56" s="9"/>
    </row>
    <row r="57" spans="2:12" x14ac:dyDescent="0.25">
      <c r="B57" s="37" t="s">
        <v>26</v>
      </c>
      <c r="C57" s="38"/>
      <c r="D57" s="38"/>
      <c r="E57" s="38"/>
      <c r="F57" s="39"/>
      <c r="G57" s="22">
        <v>45112</v>
      </c>
      <c r="H57" s="4">
        <f>37851.55+6008.7-6008.7+19278.1+2245.6+0.19-21523.7+20575.31+2314.22+126044.72+5956.93-8271.15+3000-0.72-149620.03</f>
        <v>37851.01999999999</v>
      </c>
      <c r="I57" s="9"/>
      <c r="K57" s="6"/>
      <c r="L57" s="6"/>
    </row>
    <row r="58" spans="2:12" x14ac:dyDescent="0.25">
      <c r="B58" s="28" t="s">
        <v>27</v>
      </c>
      <c r="C58" s="29"/>
      <c r="D58" s="29"/>
      <c r="E58" s="29"/>
      <c r="F58" s="30"/>
      <c r="G58" s="20"/>
      <c r="H58" s="1">
        <v>0</v>
      </c>
      <c r="I58" s="9"/>
      <c r="J58" s="9"/>
      <c r="L58" s="6"/>
    </row>
    <row r="59" spans="2:12" x14ac:dyDescent="0.25">
      <c r="B59" s="34" t="s">
        <v>28</v>
      </c>
      <c r="C59" s="35"/>
      <c r="D59" s="35"/>
      <c r="E59" s="35"/>
      <c r="F59" s="36"/>
      <c r="G59" s="20"/>
      <c r="H59" s="5">
        <f>H14+H29-H37-H50+H57-H58</f>
        <v>3440255.5400000005</v>
      </c>
      <c r="I59" s="9"/>
      <c r="J59" s="9"/>
      <c r="K59" s="6"/>
    </row>
    <row r="60" spans="2:12" x14ac:dyDescent="0.25">
      <c r="B60" s="14"/>
      <c r="C60" s="14"/>
      <c r="D60" s="14"/>
      <c r="E60" s="14"/>
      <c r="F60" s="14"/>
      <c r="G60" s="7"/>
      <c r="H60" s="11"/>
      <c r="I60" s="9"/>
      <c r="J60" s="9"/>
      <c r="K60" s="6"/>
    </row>
    <row r="61" spans="2:12" ht="15.75" x14ac:dyDescent="0.25">
      <c r="B61" s="27" t="s">
        <v>31</v>
      </c>
      <c r="C61" s="27"/>
      <c r="D61" s="27"/>
      <c r="E61" s="14"/>
      <c r="F61" s="14"/>
      <c r="G61" s="7"/>
      <c r="H61" s="11"/>
      <c r="I61" s="9"/>
      <c r="J61" s="9"/>
      <c r="K61" s="6"/>
    </row>
    <row r="63" spans="2:12" x14ac:dyDescent="0.25">
      <c r="B63" s="53" t="s">
        <v>32</v>
      </c>
      <c r="C63" s="54">
        <v>11050</v>
      </c>
      <c r="D63" s="55" t="s">
        <v>41</v>
      </c>
    </row>
    <row r="64" spans="2:12" x14ac:dyDescent="0.25">
      <c r="B64" s="53" t="s">
        <v>32</v>
      </c>
      <c r="C64" s="54">
        <v>51192</v>
      </c>
      <c r="D64" s="55" t="s">
        <v>42</v>
      </c>
    </row>
    <row r="65" spans="2:4" x14ac:dyDescent="0.25">
      <c r="B65" s="53" t="s">
        <v>32</v>
      </c>
      <c r="C65" s="54">
        <v>70761.600000000006</v>
      </c>
      <c r="D65" s="55" t="s">
        <v>43</v>
      </c>
    </row>
    <row r="66" spans="2:4" x14ac:dyDescent="0.25">
      <c r="B66" s="57" t="s">
        <v>57</v>
      </c>
      <c r="C66" s="56">
        <f>SUM(C63:C65)</f>
        <v>133003.6</v>
      </c>
      <c r="D66" s="55"/>
    </row>
    <row r="67" spans="2:4" x14ac:dyDescent="0.25">
      <c r="B67" s="53" t="s">
        <v>33</v>
      </c>
      <c r="C67" s="54">
        <v>28795.17</v>
      </c>
      <c r="D67" s="55" t="s">
        <v>44</v>
      </c>
    </row>
    <row r="68" spans="2:4" x14ac:dyDescent="0.25">
      <c r="B68" s="53" t="s">
        <v>34</v>
      </c>
      <c r="C68" s="54">
        <v>544011.94999999995</v>
      </c>
      <c r="D68" s="55" t="s">
        <v>45</v>
      </c>
    </row>
    <row r="69" spans="2:4" x14ac:dyDescent="0.25">
      <c r="B69" s="53" t="s">
        <v>35</v>
      </c>
      <c r="C69" s="54">
        <v>298611.7</v>
      </c>
      <c r="D69" s="55" t="s">
        <v>46</v>
      </c>
    </row>
    <row r="70" spans="2:4" x14ac:dyDescent="0.25">
      <c r="B70" s="53" t="s">
        <v>35</v>
      </c>
      <c r="C70" s="54">
        <v>151877.26</v>
      </c>
      <c r="D70" s="55" t="s">
        <v>47</v>
      </c>
    </row>
    <row r="71" spans="2:4" x14ac:dyDescent="0.25">
      <c r="B71" s="57" t="s">
        <v>58</v>
      </c>
      <c r="C71" s="56">
        <f>SUM(C67:C70)</f>
        <v>1023296.0800000001</v>
      </c>
      <c r="D71" s="55"/>
    </row>
    <row r="72" spans="2:4" x14ac:dyDescent="0.25">
      <c r="B72" s="53" t="s">
        <v>36</v>
      </c>
      <c r="C72" s="54">
        <v>10800</v>
      </c>
      <c r="D72" s="55" t="s">
        <v>48</v>
      </c>
    </row>
    <row r="73" spans="2:4" x14ac:dyDescent="0.25">
      <c r="B73" s="53" t="s">
        <v>36</v>
      </c>
      <c r="C73" s="54">
        <v>3600</v>
      </c>
      <c r="D73" s="55" t="s">
        <v>49</v>
      </c>
    </row>
    <row r="74" spans="2:4" x14ac:dyDescent="0.25">
      <c r="B74" s="53" t="s">
        <v>37</v>
      </c>
      <c r="C74" s="54">
        <v>6730</v>
      </c>
      <c r="D74" s="55" t="s">
        <v>50</v>
      </c>
    </row>
    <row r="75" spans="2:4" x14ac:dyDescent="0.25">
      <c r="B75" s="53" t="s">
        <v>38</v>
      </c>
      <c r="C75" s="54">
        <v>3000</v>
      </c>
      <c r="D75" s="55" t="s">
        <v>51</v>
      </c>
    </row>
    <row r="76" spans="2:4" x14ac:dyDescent="0.25">
      <c r="B76" s="53" t="s">
        <v>38</v>
      </c>
      <c r="C76" s="54">
        <v>1000</v>
      </c>
      <c r="D76" s="55" t="s">
        <v>52</v>
      </c>
    </row>
    <row r="77" spans="2:4" x14ac:dyDescent="0.25">
      <c r="B77" s="53" t="s">
        <v>38</v>
      </c>
      <c r="C77" s="54">
        <v>82940</v>
      </c>
      <c r="D77" s="55" t="s">
        <v>53</v>
      </c>
    </row>
    <row r="78" spans="2:4" x14ac:dyDescent="0.25">
      <c r="B78" s="53" t="s">
        <v>38</v>
      </c>
      <c r="C78" s="54">
        <v>14000</v>
      </c>
      <c r="D78" s="55" t="s">
        <v>54</v>
      </c>
    </row>
    <row r="79" spans="2:4" x14ac:dyDescent="0.25">
      <c r="B79" s="53" t="s">
        <v>39</v>
      </c>
      <c r="C79" s="54">
        <v>5040</v>
      </c>
      <c r="D79" s="55" t="s">
        <v>55</v>
      </c>
    </row>
    <row r="80" spans="2:4" x14ac:dyDescent="0.25">
      <c r="B80" s="53" t="s">
        <v>40</v>
      </c>
      <c r="C80" s="54">
        <v>60402</v>
      </c>
      <c r="D80" s="55" t="s">
        <v>56</v>
      </c>
    </row>
    <row r="81" spans="2:4" x14ac:dyDescent="0.25">
      <c r="B81" s="58" t="s">
        <v>59</v>
      </c>
      <c r="C81" s="56">
        <f>SUM(C72:C80)</f>
        <v>187512</v>
      </c>
      <c r="D81" s="55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2023-07-06T05:48:03Z</dcterms:modified>
  <cp:category/>
  <cp:contentStatus/>
</cp:coreProperties>
</file>